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370"/>
  </bookViews>
  <sheets>
    <sheet name="Adatok" sheetId="1" r:id="rId1"/>
  </sheets>
  <definedNames>
    <definedName name="n_1">{"0";"egy";"kettő";"három";"négy";"öt";"hat";"hét";"nyolc";"kilenc"}</definedName>
    <definedName name="n_t">{"","tizen","huszon","harminc","negyven","ötven","hatvan","hetven","nyolcvan","kilencven"}</definedName>
  </definedNames>
  <calcPr calcId="145621"/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2" i="1"/>
  <c r="L13" i="1"/>
  <c r="L14" i="1"/>
  <c r="L15" i="1"/>
  <c r="L16" i="1"/>
  <c r="L17" i="1"/>
  <c r="O13" i="1"/>
  <c r="O14" i="1"/>
  <c r="O15" i="1"/>
  <c r="O16" i="1"/>
  <c r="O17" i="1"/>
  <c r="O12" i="1"/>
  <c r="L12" i="1"/>
  <c r="X13" i="1" l="1"/>
  <c r="Y13" i="1" s="1"/>
  <c r="X14" i="1"/>
  <c r="Y14" i="1" s="1"/>
  <c r="X15" i="1"/>
  <c r="Y15" i="1" s="1"/>
  <c r="X16" i="1"/>
  <c r="Y16" i="1" s="1"/>
  <c r="X17" i="1"/>
  <c r="Y17" i="1" s="1"/>
  <c r="X12" i="1"/>
  <c r="Y12" i="1" s="1"/>
  <c r="Z12" i="1" l="1"/>
  <c r="Z13" i="1"/>
  <c r="Z14" i="1"/>
  <c r="Z15" i="1"/>
  <c r="Z16" i="1"/>
  <c r="Z17" i="1"/>
  <c r="AA13" i="1"/>
  <c r="AB13" i="1" s="1"/>
  <c r="AA14" i="1"/>
  <c r="AB14" i="1" s="1"/>
  <c r="AA15" i="1"/>
  <c r="AB15" i="1" s="1"/>
  <c r="AA16" i="1"/>
  <c r="AB16" i="1" s="1"/>
  <c r="AA17" i="1"/>
  <c r="AB17" i="1" s="1"/>
  <c r="AA12" i="1"/>
  <c r="AB12" i="1" s="1"/>
</calcChain>
</file>

<file path=xl/sharedStrings.xml><?xml version="1.0" encoding="utf-8"?>
<sst xmlns="http://schemas.openxmlformats.org/spreadsheetml/2006/main" count="50" uniqueCount="44">
  <si>
    <t>Felsőoktatási intézmény neve</t>
  </si>
  <si>
    <t>Csapat neve</t>
  </si>
  <si>
    <t>Állampolgársága</t>
  </si>
  <si>
    <t>Adóazonosító jele</t>
  </si>
  <si>
    <t>TAJ száma</t>
  </si>
  <si>
    <t>Telefonszáma (mobil)</t>
  </si>
  <si>
    <t>Email címe</t>
  </si>
  <si>
    <t>FONTOS!</t>
  </si>
  <si>
    <t>FIOM adatok</t>
  </si>
  <si>
    <t>Intézményi adatok</t>
  </si>
  <si>
    <t>Versenyzők adatai</t>
  </si>
  <si>
    <t>Minden részt vevő hallgatónak hoznia kell a versenyre:</t>
  </si>
  <si>
    <t>Csapat nettó jutalma</t>
  </si>
  <si>
    <t>Csapatagok száma</t>
  </si>
  <si>
    <t>Bruttó jutalom per fő</t>
  </si>
  <si>
    <t>SZJA per fő</t>
  </si>
  <si>
    <t>Nettó jutalom per fő</t>
  </si>
  <si>
    <t>EHO per fő</t>
  </si>
  <si>
    <t>Hallgató neve</t>
  </si>
  <si>
    <t>Anyja leánykori neve</t>
  </si>
  <si>
    <t>Állandó lakcíme</t>
  </si>
  <si>
    <t>Helyezés</t>
  </si>
  <si>
    <t>Nettó jutalom per fő betűvel</t>
  </si>
  <si>
    <t>Oktatók adatai</t>
  </si>
  <si>
    <t>Oktató neve</t>
  </si>
  <si>
    <t>- adóazonosító jelet (adószámot) igazoló okmány másolatát</t>
  </si>
  <si>
    <t>- társadalombiztosítási azonosító jelet (TAJ számot) igazoló okmány másolatát</t>
  </si>
  <si>
    <t>Levelezési címe</t>
  </si>
  <si>
    <t>Kar neve</t>
  </si>
  <si>
    <t>Intézet / Tanszék neve</t>
  </si>
  <si>
    <t>Születési helye</t>
  </si>
  <si>
    <t>Adóazonosító jel ellenőrzés</t>
  </si>
  <si>
    <t>Születési ideje</t>
  </si>
  <si>
    <t>TAJ szám ellenőrzés</t>
  </si>
  <si>
    <t>Dátum ellenőrzés</t>
  </si>
  <si>
    <t>- állandó lakcímet igazoló okmány másolatát</t>
  </si>
  <si>
    <t>PLC gyártója</t>
  </si>
  <si>
    <t>- diákigazolvány arcképes oldalának másolatát</t>
  </si>
  <si>
    <t>Diákigazolvány kártyaszáma</t>
  </si>
  <si>
    <t>-napali tagozatos munkarend</t>
  </si>
  <si>
    <t>-BSc vagy Msc képzés</t>
  </si>
  <si>
    <t>Részvételi feltételek:</t>
  </si>
  <si>
    <t>- 30 napnál nem régebbi BSc vagy MSc, nappali tagozatos, aktív státuszú hallgatói jogviszony igazolást</t>
  </si>
  <si>
    <t>-aktív státuszú hallgatói jogviszony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</si>
</sst>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9" fontId="0" fillId="0" borderId="0">
      <protection locked="0"/>
    </xf>
  </cellStyleXfs>
  <cellXfs count="29">
    <xf numFmtId="49" fontId="0" fillId="0" borderId="0" xfId="0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7" borderId="1" xfId="0" applyNumberFormat="1" applyFill="1" applyBorder="1" applyAlignment="1" applyProtection="1">
      <alignment wrapText="1"/>
    </xf>
    <xf numFmtId="49" fontId="0" fillId="0" borderId="0" xfId="0" applyNumberFormat="1" applyProtection="1"/>
    <xf numFmtId="49" fontId="3" fillId="6" borderId="0" xfId="0" applyNumberFormat="1" applyFont="1" applyFill="1" applyAlignment="1" applyProtection="1">
      <alignment horizontal="left"/>
    </xf>
    <xf numFmtId="49" fontId="2" fillId="0" borderId="0" xfId="0" applyNumberFormat="1" applyFont="1" applyProtection="1"/>
    <xf numFmtId="0" fontId="2" fillId="0" borderId="0" xfId="0" applyNumberFormat="1" applyFont="1" applyProtection="1"/>
    <xf numFmtId="49" fontId="4" fillId="6" borderId="0" xfId="0" applyNumberFormat="1" applyFont="1" applyFill="1" applyAlignment="1" applyProtection="1">
      <alignment horizontal="left"/>
    </xf>
    <xf numFmtId="49" fontId="5" fillId="6" borderId="0" xfId="0" applyNumberFormat="1" applyFont="1" applyFill="1" applyAlignment="1" applyProtection="1">
      <alignment horizontal="left"/>
    </xf>
    <xf numFmtId="49" fontId="0" fillId="0" borderId="0" xfId="0" applyProtection="1"/>
    <xf numFmtId="0" fontId="0" fillId="0" borderId="0" xfId="0" applyNumberFormat="1" applyProtection="1"/>
    <xf numFmtId="49" fontId="0" fillId="4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3" fontId="0" fillId="0" borderId="1" xfId="0" applyNumberFormat="1" applyBorder="1" applyProtection="1"/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" fillId="2" borderId="0" xfId="0" applyNumberFormat="1" applyFont="1" applyFill="1" applyAlignment="1" applyProtection="1">
      <alignment horizontal="left" vertical="center"/>
    </xf>
    <xf numFmtId="49" fontId="1" fillId="2" borderId="0" xfId="0" applyNumberFormat="1" applyFont="1" applyFill="1" applyAlignment="1" applyProtection="1">
      <alignment vertical="center"/>
    </xf>
    <xf numFmtId="49" fontId="1" fillId="3" borderId="0" xfId="0" applyNumberFormat="1" applyFont="1" applyFill="1" applyAlignment="1" applyProtection="1">
      <alignment vertical="center"/>
    </xf>
    <xf numFmtId="0" fontId="1" fillId="5" borderId="0" xfId="0" applyNumberFormat="1" applyFont="1" applyFill="1" applyAlignment="1" applyProtection="1">
      <alignment vertical="center"/>
    </xf>
    <xf numFmtId="1" fontId="0" fillId="0" borderId="1" xfId="0" applyNumberFormat="1" applyBorder="1" applyAlignment="1" applyProtection="1">
      <alignment wrapText="1"/>
    </xf>
    <xf numFmtId="49" fontId="2" fillId="6" borderId="0" xfId="0" applyNumberFormat="1" applyFont="1" applyFill="1" applyProtection="1"/>
    <xf numFmtId="49" fontId="6" fillId="6" borderId="0" xfId="0" applyNumberFormat="1" applyFont="1" applyFill="1" applyAlignment="1" applyProtection="1">
      <alignment horizontal="left"/>
    </xf>
    <xf numFmtId="49" fontId="5" fillId="6" borderId="0" xfId="0" applyNumberFormat="1" applyFont="1" applyFill="1" applyProtection="1"/>
    <xf numFmtId="49" fontId="3" fillId="6" borderId="0" xfId="0" applyFont="1" applyFill="1" applyProtection="1"/>
    <xf numFmtId="0" fontId="2" fillId="6" borderId="0" xfId="0" applyNumberFormat="1" applyFont="1" applyFill="1" applyProtection="1"/>
  </cellXfs>
  <cellStyles count="1">
    <cellStyle name="Normál" xfId="0" builtinId="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"/>
  <sheetViews>
    <sheetView tabSelected="1" zoomScale="80" zoomScaleNormal="80" workbookViewId="0">
      <selection activeCell="A12" sqref="A12"/>
    </sheetView>
  </sheetViews>
  <sheetFormatPr defaultRowHeight="15" x14ac:dyDescent="0.25"/>
  <cols>
    <col min="1" max="20" width="30.7109375" style="3" customWidth="1"/>
    <col min="21" max="21" width="22.7109375" style="3" customWidth="1"/>
    <col min="22" max="27" width="22.7109375" style="10" customWidth="1"/>
    <col min="28" max="28" width="45.7109375" style="10" customWidth="1"/>
    <col min="29" max="16384" width="9.140625" style="10"/>
  </cols>
  <sheetData>
    <row r="2" spans="1:28" s="6" customFormat="1" ht="24.95" customHeight="1" x14ac:dyDescent="0.4">
      <c r="A2" s="27" t="s">
        <v>41</v>
      </c>
      <c r="B2" s="24"/>
      <c r="C2" s="4" t="s">
        <v>7</v>
      </c>
      <c r="D2" s="4"/>
      <c r="E2" s="4"/>
      <c r="F2" s="4"/>
      <c r="G2" s="28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8" s="6" customFormat="1" ht="24.95" customHeight="1" x14ac:dyDescent="0.4">
      <c r="A3" s="25" t="s">
        <v>40</v>
      </c>
      <c r="B3" s="24"/>
      <c r="C3" s="7" t="s">
        <v>11</v>
      </c>
      <c r="D3" s="7"/>
      <c r="E3" s="7"/>
      <c r="F3" s="7"/>
      <c r="G3" s="28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6" customFormat="1" ht="24.95" customHeight="1" x14ac:dyDescent="0.4">
      <c r="A4" s="26" t="s">
        <v>39</v>
      </c>
      <c r="B4" s="24"/>
      <c r="C4" s="8" t="s">
        <v>42</v>
      </c>
      <c r="D4" s="8"/>
      <c r="E4" s="8"/>
      <c r="F4" s="8"/>
      <c r="G4" s="28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8" s="6" customFormat="1" ht="24.95" customHeight="1" x14ac:dyDescent="0.4">
      <c r="A5" s="8" t="s">
        <v>43</v>
      </c>
      <c r="B5" s="24"/>
      <c r="C5" s="8" t="s">
        <v>25</v>
      </c>
      <c r="D5" s="8"/>
      <c r="E5" s="8"/>
      <c r="F5" s="8"/>
      <c r="G5" s="28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8" s="6" customFormat="1" ht="24.95" customHeight="1" x14ac:dyDescent="0.4">
      <c r="A6" s="4"/>
      <c r="B6" s="24"/>
      <c r="C6" s="8" t="s">
        <v>26</v>
      </c>
      <c r="D6" s="8"/>
      <c r="E6" s="8"/>
      <c r="F6" s="8"/>
      <c r="G6" s="28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8" s="6" customFormat="1" ht="24.95" customHeight="1" x14ac:dyDescent="0.4">
      <c r="A7" s="4"/>
      <c r="B7" s="24"/>
      <c r="C7" s="8" t="s">
        <v>35</v>
      </c>
      <c r="D7" s="8"/>
      <c r="E7" s="8"/>
      <c r="F7" s="8"/>
      <c r="G7" s="28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8" s="6" customFormat="1" ht="24.95" customHeight="1" x14ac:dyDescent="0.4">
      <c r="A8" s="4"/>
      <c r="B8" s="24"/>
      <c r="C8" s="8" t="s">
        <v>37</v>
      </c>
      <c r="D8" s="8"/>
      <c r="E8" s="8"/>
      <c r="F8" s="8"/>
      <c r="G8" s="28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8" s="9" customFormat="1" ht="24.95" customHeight="1" x14ac:dyDescent="0.25"/>
    <row r="10" spans="1:28" ht="39.950000000000003" customHeight="1" x14ac:dyDescent="0.25">
      <c r="A10" s="20" t="s">
        <v>9</v>
      </c>
      <c r="B10" s="20"/>
      <c r="C10" s="20"/>
      <c r="D10" s="20"/>
      <c r="E10" s="19"/>
      <c r="F10" s="21" t="s">
        <v>10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 t="s">
        <v>8</v>
      </c>
      <c r="V10" s="22"/>
      <c r="W10" s="22"/>
      <c r="X10" s="22"/>
      <c r="Y10" s="22"/>
      <c r="Z10" s="22"/>
      <c r="AA10" s="22"/>
      <c r="AB10" s="22"/>
    </row>
    <row r="11" spans="1:28" s="13" customFormat="1" x14ac:dyDescent="0.25">
      <c r="A11" s="11" t="s">
        <v>0</v>
      </c>
      <c r="B11" s="11" t="s">
        <v>28</v>
      </c>
      <c r="C11" s="11" t="s">
        <v>29</v>
      </c>
      <c r="D11" s="11" t="s">
        <v>1</v>
      </c>
      <c r="E11" s="11" t="s">
        <v>36</v>
      </c>
      <c r="F11" s="11" t="s">
        <v>18</v>
      </c>
      <c r="G11" s="11" t="s">
        <v>2</v>
      </c>
      <c r="H11" s="11" t="s">
        <v>20</v>
      </c>
      <c r="I11" s="11" t="s">
        <v>27</v>
      </c>
      <c r="J11" s="11" t="s">
        <v>30</v>
      </c>
      <c r="K11" s="11" t="s">
        <v>32</v>
      </c>
      <c r="L11" s="11" t="s">
        <v>34</v>
      </c>
      <c r="M11" s="11" t="s">
        <v>19</v>
      </c>
      <c r="N11" s="11" t="s">
        <v>3</v>
      </c>
      <c r="O11" s="11" t="s">
        <v>31</v>
      </c>
      <c r="P11" s="11" t="s">
        <v>4</v>
      </c>
      <c r="Q11" s="11" t="s">
        <v>33</v>
      </c>
      <c r="R11" s="12" t="s">
        <v>38</v>
      </c>
      <c r="S11" s="11" t="s">
        <v>5</v>
      </c>
      <c r="T11" s="11" t="s">
        <v>6</v>
      </c>
      <c r="U11" s="11" t="s">
        <v>21</v>
      </c>
      <c r="V11" s="12" t="s">
        <v>12</v>
      </c>
      <c r="W11" s="12" t="s">
        <v>13</v>
      </c>
      <c r="X11" s="12" t="s">
        <v>14</v>
      </c>
      <c r="Y11" s="12" t="s">
        <v>15</v>
      </c>
      <c r="Z11" s="12" t="s">
        <v>17</v>
      </c>
      <c r="AA11" s="12" t="s">
        <v>16</v>
      </c>
      <c r="AB11" s="12" t="s">
        <v>22</v>
      </c>
    </row>
    <row r="12" spans="1:28" ht="30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 t="str">
        <f t="shared" ref="L12:L17" si="0">IF(K12&lt;&gt;"",IF(IFERROR(DATEVALUE(K12),"")&lt;&gt;"","OK","A megadott dátum hibás!"),"")</f>
        <v/>
      </c>
      <c r="M12" s="1"/>
      <c r="N12" s="1"/>
      <c r="O12" s="2" t="str">
        <f t="shared" ref="O12:O17" si="1">IF(AND(K12&lt;&gt;"",N12&lt;&gt;""),IF(IFERROR(VALUE(MID(N12,2,5)-12051),"x")=IFERROR(DATEVALUE(K12),"y"),"OK","A születési idő vagy az adóazonosító jel hibás!"),"")</f>
        <v/>
      </c>
      <c r="P12" s="1"/>
      <c r="Q12" s="2" t="str">
        <f t="shared" ref="Q12:Q17" si="2">IF(P12&lt;&gt;"",IF(IFERROR(MID(CLEAN(SUBSTITUTE(P12,CHAR(32),"")),9,1)*1,"x")=IFERROR(MOD(3*(MID(CLEAN(SUBSTITUTE(P12,CHAR(32),"")),1,1)+MID(CLEAN(SUBSTITUTE(P12,CHAR(32),"")),3,1)+MID(CLEAN(SUBSTITUTE(P12,CHAR(32),"")),5,1)+MID(CLEAN(SUBSTITUTE(P12,CHAR(32),"")),7,1))+7*(MID(CLEAN(SUBSTITUTE(P12,CHAR(32),"")),2,1)+MID(CLEAN(SUBSTITUTE(P12,CHAR(32),"")),4,1)+MID(CLEAN(SUBSTITUTE(P12,CHAR(32),"")),6,1)+MID(CLEAN(SUBSTITUTE(P12,CHAR(32),"")),8,1)),10),"y"),"OK","Hibás TAJ szám!"),"")</f>
        <v/>
      </c>
      <c r="R12" s="1"/>
      <c r="S12" s="1"/>
      <c r="T12" s="1"/>
      <c r="U12" s="23"/>
      <c r="V12" s="14">
        <v>45000</v>
      </c>
      <c r="W12" s="14">
        <v>3</v>
      </c>
      <c r="X12" s="14">
        <f t="shared" ref="X12:X17" si="3">(V12/W12)/0.85</f>
        <v>17647.058823529413</v>
      </c>
      <c r="Y12" s="14">
        <f t="shared" ref="Y12:Y17" si="4">X12*0.15</f>
        <v>2647.0588235294117</v>
      </c>
      <c r="Z12" s="14">
        <f t="shared" ref="Z12:Z17" si="5">X12*0.27</f>
        <v>4764.7058823529414</v>
      </c>
      <c r="AA12" s="14">
        <f t="shared" ref="AA12:AA17" si="6">X12-Y12</f>
        <v>15000</v>
      </c>
      <c r="AB12" s="15" t="str">
        <f t="shared" ref="AB12:AB17" si="7">SUBSTITUTE(SUBSTITUTE(SUBSTITUTE(REPT(INDEX(n_1&amp;"száz",1+INT(ROUND(AA12,0)/10^8)),ROUND(AA12,0)&gt;=10^8)&amp;INDEX(n_t&amp;n_1,1+MID(TEXT(ROUND(AA12,0),"000000000"),3,1),1+MID(TEXT(ROUND(AA12,0),"000000000"),2,2)/10)&amp;REPT("millió",ROUND(AA12,0)&gt;=10^6)&amp;IF(AND(ROUND(AA12,0)&gt;10^6,MOD(ROUND(AA12,0),10^6)&gt;0),"-","")&amp;IF(--RIGHT(INT(ROUND(AA12,0)/10^5)),INDEX(n_1&amp;"száz",1+RIGHT(INT(ROUND(AA12,0)/10^5))),"")&amp;INDEX(n_t&amp;n_1,1+RIGHT(INT(ROUND(AA12,0)/10^3)),1+MID(TEXT(ROUND(AA12,0),"000000000"),5,2)/10)&amp;IF(--MID(TEXT(ROUND(AA12,0),"000000000"),4,3),IF(AND(ROUND(AA12,0)&gt;2000,MOD(ROUND(AA12,0),1000)&gt;0),"ezer"&amp;"-","ezer"),"")&amp;IF(--RIGHT(INT(ROUND(AA12,0)/10^2)),INDEX(n_1&amp;"száz",RIGHT(INT(ROUND(AA12,0)/100),1)+1),"")&amp;INDEX(n_t&amp;n_1,RIGHT(ROUND(AA12,0),1)+1,RIGHT(INT(ROUND(AA12,0)/10),1)+1),"tizen0","tíz"),"huszon0","húsz"),"0","")</f>
        <v>tizenötezer</v>
      </c>
    </row>
    <row r="13" spans="1:28" ht="30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 t="str">
        <f t="shared" si="0"/>
        <v/>
      </c>
      <c r="M13" s="1"/>
      <c r="N13" s="1"/>
      <c r="O13" s="2" t="str">
        <f t="shared" si="1"/>
        <v/>
      </c>
      <c r="P13" s="1"/>
      <c r="Q13" s="2" t="str">
        <f t="shared" si="2"/>
        <v/>
      </c>
      <c r="R13" s="1"/>
      <c r="S13" s="1"/>
      <c r="T13" s="1"/>
      <c r="U13" s="23"/>
      <c r="V13" s="14">
        <v>45000</v>
      </c>
      <c r="W13" s="14">
        <v>3</v>
      </c>
      <c r="X13" s="14">
        <f t="shared" si="3"/>
        <v>17647.058823529413</v>
      </c>
      <c r="Y13" s="14">
        <f t="shared" si="4"/>
        <v>2647.0588235294117</v>
      </c>
      <c r="Z13" s="14">
        <f t="shared" si="5"/>
        <v>4764.7058823529414</v>
      </c>
      <c r="AA13" s="14">
        <f t="shared" si="6"/>
        <v>15000</v>
      </c>
      <c r="AB13" s="15" t="str">
        <f t="shared" si="7"/>
        <v>tizenötezer</v>
      </c>
    </row>
    <row r="14" spans="1:28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 t="str">
        <f t="shared" si="0"/>
        <v/>
      </c>
      <c r="M14" s="1"/>
      <c r="N14" s="1"/>
      <c r="O14" s="2" t="str">
        <f t="shared" si="1"/>
        <v/>
      </c>
      <c r="P14" s="1"/>
      <c r="Q14" s="2" t="str">
        <f t="shared" si="2"/>
        <v/>
      </c>
      <c r="R14" s="1"/>
      <c r="S14" s="1"/>
      <c r="T14" s="1"/>
      <c r="U14" s="23"/>
      <c r="V14" s="14">
        <v>45000</v>
      </c>
      <c r="W14" s="14">
        <v>3</v>
      </c>
      <c r="X14" s="14">
        <f t="shared" si="3"/>
        <v>17647.058823529413</v>
      </c>
      <c r="Y14" s="14">
        <f t="shared" si="4"/>
        <v>2647.0588235294117</v>
      </c>
      <c r="Z14" s="14">
        <f t="shared" si="5"/>
        <v>4764.7058823529414</v>
      </c>
      <c r="AA14" s="14">
        <f t="shared" si="6"/>
        <v>15000</v>
      </c>
      <c r="AB14" s="15" t="str">
        <f t="shared" si="7"/>
        <v>tizenötezer</v>
      </c>
    </row>
    <row r="15" spans="1:28" ht="30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 t="str">
        <f t="shared" si="0"/>
        <v/>
      </c>
      <c r="M15" s="1"/>
      <c r="N15" s="1"/>
      <c r="O15" s="2" t="str">
        <f t="shared" si="1"/>
        <v/>
      </c>
      <c r="P15" s="1"/>
      <c r="Q15" s="2" t="str">
        <f t="shared" si="2"/>
        <v/>
      </c>
      <c r="R15" s="1"/>
      <c r="S15" s="1"/>
      <c r="T15" s="1"/>
      <c r="U15" s="23"/>
      <c r="V15" s="14">
        <v>45000</v>
      </c>
      <c r="W15" s="14">
        <v>2</v>
      </c>
      <c r="X15" s="14">
        <f t="shared" si="3"/>
        <v>26470.588235294119</v>
      </c>
      <c r="Y15" s="14">
        <f t="shared" si="4"/>
        <v>3970.5882352941176</v>
      </c>
      <c r="Z15" s="14">
        <f t="shared" si="5"/>
        <v>7147.0588235294126</v>
      </c>
      <c r="AA15" s="14">
        <f t="shared" si="6"/>
        <v>22500</v>
      </c>
      <c r="AB15" s="15" t="str">
        <f t="shared" si="7"/>
        <v>huszonkettőezer-ötszáz</v>
      </c>
    </row>
    <row r="16" spans="1:28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 t="str">
        <f t="shared" si="0"/>
        <v/>
      </c>
      <c r="M16" s="1"/>
      <c r="N16" s="1"/>
      <c r="O16" s="2" t="str">
        <f t="shared" si="1"/>
        <v/>
      </c>
      <c r="P16" s="1"/>
      <c r="Q16" s="2" t="str">
        <f t="shared" si="2"/>
        <v/>
      </c>
      <c r="R16" s="1"/>
      <c r="S16" s="1"/>
      <c r="T16" s="1"/>
      <c r="U16" s="23"/>
      <c r="V16" s="14">
        <v>45000</v>
      </c>
      <c r="W16" s="14">
        <v>2</v>
      </c>
      <c r="X16" s="14">
        <f t="shared" si="3"/>
        <v>26470.588235294119</v>
      </c>
      <c r="Y16" s="14">
        <f t="shared" si="4"/>
        <v>3970.5882352941176</v>
      </c>
      <c r="Z16" s="14">
        <f t="shared" si="5"/>
        <v>7147.0588235294126</v>
      </c>
      <c r="AA16" s="14">
        <f t="shared" si="6"/>
        <v>22500</v>
      </c>
      <c r="AB16" s="15" t="str">
        <f t="shared" si="7"/>
        <v>huszonkettőezer-ötszáz</v>
      </c>
    </row>
    <row r="17" spans="1:28" ht="30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 t="str">
        <f t="shared" si="0"/>
        <v/>
      </c>
      <c r="M17" s="1"/>
      <c r="N17" s="1"/>
      <c r="O17" s="2" t="str">
        <f t="shared" si="1"/>
        <v/>
      </c>
      <c r="P17" s="1"/>
      <c r="Q17" s="2" t="str">
        <f t="shared" si="2"/>
        <v/>
      </c>
      <c r="R17" s="1"/>
      <c r="S17" s="1"/>
      <c r="T17" s="1"/>
      <c r="U17" s="23"/>
      <c r="V17" s="14">
        <v>45000</v>
      </c>
      <c r="W17" s="14">
        <v>2</v>
      </c>
      <c r="X17" s="14">
        <f t="shared" si="3"/>
        <v>26470.588235294119</v>
      </c>
      <c r="Y17" s="14">
        <f t="shared" si="4"/>
        <v>3970.5882352941176</v>
      </c>
      <c r="Z17" s="14">
        <f t="shared" si="5"/>
        <v>7147.0588235294126</v>
      </c>
      <c r="AA17" s="14">
        <f t="shared" si="6"/>
        <v>22500</v>
      </c>
      <c r="AB17" s="15" t="str">
        <f t="shared" si="7"/>
        <v>huszonkettőezer-ötszáz</v>
      </c>
    </row>
    <row r="18" spans="1:28" ht="30" customHeight="1" x14ac:dyDescent="0.25"/>
    <row r="19" spans="1:28" s="3" customFormat="1" ht="39.950000000000003" customHeight="1" x14ac:dyDescent="0.25">
      <c r="A19" s="20" t="s">
        <v>9</v>
      </c>
      <c r="B19" s="20"/>
      <c r="C19" s="20"/>
      <c r="D19" s="21" t="s">
        <v>23</v>
      </c>
      <c r="E19" s="21"/>
      <c r="F19" s="21"/>
      <c r="G19" s="9"/>
      <c r="I19" s="16"/>
      <c r="J19" s="16"/>
    </row>
    <row r="20" spans="1:28" s="3" customFormat="1" x14ac:dyDescent="0.25">
      <c r="A20" s="11" t="s">
        <v>0</v>
      </c>
      <c r="B20" s="11" t="s">
        <v>28</v>
      </c>
      <c r="C20" s="11" t="s">
        <v>29</v>
      </c>
      <c r="D20" s="11" t="s">
        <v>24</v>
      </c>
      <c r="E20" s="11" t="s">
        <v>5</v>
      </c>
      <c r="F20" s="11" t="s">
        <v>6</v>
      </c>
      <c r="G20" s="9"/>
      <c r="I20" s="17"/>
      <c r="J20" s="17"/>
    </row>
    <row r="21" spans="1:28" s="3" customFormat="1" ht="30" customHeight="1" x14ac:dyDescent="0.25">
      <c r="A21" s="1"/>
      <c r="B21" s="1"/>
      <c r="C21" s="1"/>
      <c r="D21" s="1"/>
      <c r="E21" s="1"/>
      <c r="F21" s="1"/>
      <c r="G21" s="9"/>
      <c r="I21" s="18"/>
      <c r="J21" s="18"/>
    </row>
    <row r="22" spans="1:28" s="3" customFormat="1" ht="30" customHeight="1" x14ac:dyDescent="0.25">
      <c r="A22" s="1"/>
      <c r="B22" s="1"/>
      <c r="C22" s="1"/>
      <c r="D22" s="1"/>
      <c r="E22" s="1"/>
      <c r="F22" s="1"/>
      <c r="G22" s="9"/>
      <c r="I22" s="18"/>
      <c r="J22" s="18"/>
    </row>
    <row r="23" spans="1:28" s="3" customFormat="1" ht="30" customHeight="1" x14ac:dyDescent="0.25">
      <c r="A23" s="1"/>
      <c r="B23" s="1"/>
      <c r="C23" s="1"/>
      <c r="D23" s="1"/>
      <c r="E23" s="1"/>
      <c r="F23" s="1"/>
      <c r="G23" s="9"/>
      <c r="I23" s="18"/>
      <c r="J23" s="18"/>
    </row>
  </sheetData>
  <sheetProtection password="CC70" sheet="1" objects="1" scenarios="1" selectLockedCells="1"/>
  <sortState ref="A11:AB16">
    <sortCondition ref="A11:A16"/>
    <sortCondition ref="B11:B16"/>
    <sortCondition ref="C11:C16"/>
    <sortCondition ref="D11:D16"/>
    <sortCondition ref="F11:F16"/>
  </sortState>
  <conditionalFormatting sqref="O12:O17">
    <cfRule type="containsText" dxfId="8" priority="10" operator="containsText" text="OK">
      <formula>NOT(ISERROR(SEARCH("OK",O12)))</formula>
    </cfRule>
    <cfRule type="containsText" dxfId="7" priority="14" operator="containsText" text="hibás">
      <formula>NOT(ISERROR(SEARCH("hibás",O12)))</formula>
    </cfRule>
    <cfRule type="containsErrors" dxfId="6" priority="15">
      <formula>ISERROR(O12)</formula>
    </cfRule>
  </conditionalFormatting>
  <conditionalFormatting sqref="Q12:Q17">
    <cfRule type="containsText" dxfId="5" priority="9" operator="containsText" text="OK">
      <formula>NOT(ISERROR(SEARCH("OK",Q12)))</formula>
    </cfRule>
    <cfRule type="containsText" dxfId="4" priority="12" operator="containsText" text="hibás">
      <formula>NOT(ISERROR(SEARCH("hibás",Q12)))</formula>
    </cfRule>
    <cfRule type="containsErrors" dxfId="3" priority="16">
      <formula>ISERROR(Q12)</formula>
    </cfRule>
  </conditionalFormatting>
  <conditionalFormatting sqref="L12:L17">
    <cfRule type="containsText" dxfId="2" priority="1" operator="containsText" text="OK">
      <formula>NOT(ISERROR(SEARCH("OK",L12)))</formula>
    </cfRule>
    <cfRule type="containsText" dxfId="1" priority="2" operator="containsText" text="hibás">
      <formula>NOT(ISERROR(SEARCH("hibás",L12)))</formula>
    </cfRule>
    <cfRule type="containsErrors" dxfId="0" priority="3">
      <formula>ISERROR(L12)</formula>
    </cfRule>
  </conditionalFormatting>
  <dataValidations count="1">
    <dataValidation allowBlank="1" showInputMessage="1" showErrorMessage="1" sqref="B12:C17 G12:G17 A21:C2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Adatok</vt:lpstr>
    </vt:vector>
  </TitlesOfParts>
  <Company>XYZ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cp:lastPrinted>2015-08-20T15:51:27Z</cp:lastPrinted>
  <dcterms:created xsi:type="dcterms:W3CDTF">2015-08-06T07:34:50Z</dcterms:created>
  <dcterms:modified xsi:type="dcterms:W3CDTF">2016-03-28T18:38:41Z</dcterms:modified>
</cp:coreProperties>
</file>